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<sst xmlns="http://schemas.openxmlformats.org/spreadsheetml/2006/main" count="295" uniqueCount="221">
  <si>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</si>
  <si>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</si>
  <si>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</si>
  <si>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</si>
  <si>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</si>
  <si>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</si>
  <si>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</si>
  <si>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</si>
  <si>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</si>
  <si>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</si>
  <si>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</si>
  <si>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</si>
  <si>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</si>
  <si>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</si>
  <si>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</si>
  <si>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</si>
  <si>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</si>
  <si>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</si>
  <si>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</si>
  <si>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</si>
  <si>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</si>
  <si>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</si>
  <si>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</si>
  <si>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</si>
  <si>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</si>
  <si>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</si>
  <si>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</si>
  <si>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</si>
  <si>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</si>
  <si>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</si>
  <si>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</si>
  <si>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</si>
  <si>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</si>
  <si>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</si>
  <si>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</si>
  <si>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</si>
  <si>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</si>
  <si>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</si>
  <si>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</si>
  <si>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</si>
  <si>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</si>
  <si>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</si>
  <si>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</si>
  <si>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</si>
  <si>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</si>
  <si>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</si>
  <si>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</si>
  <si>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</si>
  <si>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</si>
  <si>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</si>
  <si>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</si>
  <si>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</si>
  <si>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</si>
  <si>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</si>
  <si>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</si>
  <si>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</si>
  <si>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</si>
  <si>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</si>
  <si>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</si>
  <si>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</si>
  <si>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</si>
  <si>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</si>
  <si>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</si>
  <si>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</si>
  <si>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</si>
  <si>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</si>
  <si>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</si>
  <si>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</si>
  <si>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</si>
  <si>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</si>
  <si>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</si>
  <si>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</si>
  <si>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</si>
  <si>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</si>
  <si>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</si>
  <si>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</si>
  <si>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</si>
  <si>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</si>
  <si>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</si>
  <si>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</si>
  <si>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</si>
  <si>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</si>
  <si>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</si>
  <si>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</si>
  <si>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</si>
  <si>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</si>
  <si>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</si>
  <si>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</si>
  <si>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</si>
  <si>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</si>
  <si>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</si>
  <si>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</si>
  <si>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</si>
  <si>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</si>
  <si>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</si>
  <si>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</si>
  <si>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</si>
  <si>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</si>
  <si>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</si>
  <si>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</si>
  <si>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</si>
  <si>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</si>
  <si>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</si>
  <si>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</si>
  <si>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</si>
  <si>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</si>
  <si>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</si>
  <si>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</si>
  <si>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</si>
  <si>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</si>
  <si>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</si>
  <si>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</si>
  <si>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</si>
  <si>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</si>
  <si>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</si>
  <si>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</si>
  <si>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</si>
  <si>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</si>
  <si>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</si>
  <si>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</si>
  <si>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</si>
  <si>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</si>
  <si>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</si>
  <si>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</si>
  <si>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</si>
  <si>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</si>
  <si>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</si>
  <si>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</si>
  <si>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</si>
  <si>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</si>
  <si>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</si>
  <si>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</si>
  <si>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</si>
  <si>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</si>
  <si>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</si>
  <si>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</si>
  <si>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</si>
  <si>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</si>
  <si>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</si>
  <si>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</si>
  <si>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</si>
  <si>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</si>
  <si>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</si>
  <si>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</si>
  <si>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</si>
  <si>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</si>
  <si>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</si>
  <si>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</si>
  <si>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</si>
  <si>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</si>
  <si>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</si>
  <si>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</si>
  <si>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</si>
  <si>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</si>
  <si>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</si>
  <si>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</si>
  <si>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</si>
  <si>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</si>
  <si>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</si>
  <si>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</si>
  <si>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</si>
  <si>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</si>
  <si>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</si>
  <si>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</si>
  <si>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</si>
  <si>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</si>
  <si>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</si>
  <si>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</si>
  <si>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</si>
  <si>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</si>
  <si>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</si>
  <si>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</si>
  <si>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</si>
  <si>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</si>
  <si>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</si>
  <si>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</si>
  <si>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</si>
  <si>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</si>
  <si>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</si>
  <si>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</si>
  <si>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</si>
  <si>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</si>
  <si>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</si>
  <si>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</si>
  <si>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</si>
  <si>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</si>
  <si>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</si>
  <si>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</si>
  <si>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</si>
  <si>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</si>
  <si>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</si>
  <si>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</si>
  <si>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</si>
  <si>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</si>
  <si>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</si>
  <si>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</si>
  <si>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</si>
  <si>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</si>
  <si>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</si>
  <si>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</si>
  <si>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</si>
  <si>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</si>
  <si>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</si>
  <si>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</si>
  <si>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</si>
  <si>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</si>
  <si>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</si>
  <si>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</si>
  <si>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</si>
  <si>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</si>
  <si>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</si>
  <si>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</si>
  <si>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Острозький районний суд Рівненської області</t>
  </si>
  <si>
    <t>35800.м. Острог.вул. Східна 82</t>
  </si>
  <si>
    <t>Доручення судів України / іноземних судів</t>
  </si>
  <si>
    <t xml:space="preserve">Розглянуто справ судом присяжних </t>
  </si>
  <si>
    <t>Василевич О.В.</t>
  </si>
  <si>
    <t>Павлунь О.С.</t>
  </si>
  <si>
    <t>+380 (3654) 2 34 39</t>
  </si>
  <si>
    <t>inbox@ost.rv.court.gov.ua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</si>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</sst>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&amp;LB51667AE&amp;C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187</v>
      </c>
      <c r="F6" s="103">
        <v>151</v>
      </c>
      <c r="G6" s="103"/>
      <c r="H6" s="103">
        <v>147</v>
      </c>
      <c r="I6" s="121" t="s">
        <v>208</v>
      </c>
      <c r="J6" s="103">
        <v>40</v>
      </c>
      <c r="K6" s="84">
        <v>17</v>
      </c>
      <c r="L6" s="91">
        <f>E6-F6</f>
        <v>36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318</v>
      </c>
      <c r="F7" s="103">
        <v>318</v>
      </c>
      <c r="G7" s="103"/>
      <c r="H7" s="103">
        <v>318</v>
      </c>
      <c r="I7" s="103">
        <v>294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/>
      <c r="G8" s="103"/>
      <c r="H8" s="103">
        <v>1</v>
      </c>
      <c r="I8" s="103"/>
      <c r="J8" s="103"/>
      <c r="K8" s="84"/>
      <c r="L8" s="91">
        <f>E8-F8</f>
        <v>1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115</v>
      </c>
      <c r="F9" s="103">
        <v>115</v>
      </c>
      <c r="G9" s="103"/>
      <c r="H9" s="85">
        <v>113</v>
      </c>
      <c r="I9" s="103">
        <v>105</v>
      </c>
      <c r="J9" s="103">
        <v>2</v>
      </c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7</v>
      </c>
      <c r="F14" s="106">
        <v>7</v>
      </c>
      <c r="G14" s="106"/>
      <c r="H14" s="106">
        <v>7</v>
      </c>
      <c r="I14" s="106">
        <v>7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632</v>
      </c>
      <c r="F16" s="84">
        <f>SUM(F6:F15)</f>
        <v>595</v>
      </c>
      <c r="G16" s="84">
        <f>SUM(G6:G15)</f>
        <v>0</v>
      </c>
      <c r="H16" s="84">
        <f>SUM(H6:H15)</f>
        <v>590</v>
      </c>
      <c r="I16" s="84">
        <f>SUM(I6:I15)</f>
        <v>407</v>
      </c>
      <c r="J16" s="84">
        <f>SUM(J6:J15)</f>
        <v>42</v>
      </c>
      <c r="K16" s="84">
        <f>SUM(K6:K15)</f>
        <v>17</v>
      </c>
      <c r="L16" s="91">
        <f>E16-F16</f>
        <v>37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21</v>
      </c>
      <c r="F17" s="84">
        <v>20</v>
      </c>
      <c r="G17" s="84"/>
      <c r="H17" s="84">
        <v>19</v>
      </c>
      <c r="I17" s="84">
        <v>16</v>
      </c>
      <c r="J17" s="84">
        <v>2</v>
      </c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19</v>
      </c>
      <c r="F18" s="84">
        <v>16</v>
      </c>
      <c r="G18" s="84"/>
      <c r="H18" s="84">
        <v>17</v>
      </c>
      <c r="I18" s="84">
        <v>5</v>
      </c>
      <c r="J18" s="84">
        <v>2</v>
      </c>
      <c r="K18" s="84"/>
      <c r="L18" s="91">
        <f>E18-F18</f>
        <v>3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24</v>
      </c>
      <c r="F25" s="94">
        <v>20</v>
      </c>
      <c r="G25" s="94"/>
      <c r="H25" s="94">
        <v>20</v>
      </c>
      <c r="I25" s="94">
        <v>5</v>
      </c>
      <c r="J25" s="94">
        <v>4</v>
      </c>
      <c r="K25" s="94"/>
      <c r="L25" s="91">
        <f>E25-F25</f>
        <v>4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219</v>
      </c>
      <c r="F26" s="84">
        <v>214</v>
      </c>
      <c r="G26" s="84"/>
      <c r="H26" s="84">
        <v>186</v>
      </c>
      <c r="I26" s="84">
        <v>139</v>
      </c>
      <c r="J26" s="84">
        <v>33</v>
      </c>
      <c r="K26" s="84"/>
      <c r="L26" s="91">
        <f>E26-F26</f>
        <v>5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6</v>
      </c>
      <c r="F27" s="111">
        <v>6</v>
      </c>
      <c r="G27" s="111"/>
      <c r="H27" s="111">
        <v>6</v>
      </c>
      <c r="I27" s="111">
        <v>6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419</v>
      </c>
      <c r="F28" s="84">
        <v>414</v>
      </c>
      <c r="G28" s="84"/>
      <c r="H28" s="84">
        <v>402</v>
      </c>
      <c r="I28" s="84">
        <v>375</v>
      </c>
      <c r="J28" s="84">
        <v>17</v>
      </c>
      <c r="K28" s="84"/>
      <c r="L28" s="91">
        <f>E28-F28</f>
        <v>5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555</v>
      </c>
      <c r="F29" s="84">
        <v>381</v>
      </c>
      <c r="G29" s="84">
        <v>6</v>
      </c>
      <c r="H29" s="84">
        <v>360</v>
      </c>
      <c r="I29" s="84">
        <v>273</v>
      </c>
      <c r="J29" s="84">
        <v>195</v>
      </c>
      <c r="K29" s="84">
        <v>7</v>
      </c>
      <c r="L29" s="91">
        <f>E29-F29</f>
        <v>174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91</v>
      </c>
      <c r="F30" s="84">
        <v>90</v>
      </c>
      <c r="G30" s="84"/>
      <c r="H30" s="84">
        <v>89</v>
      </c>
      <c r="I30" s="84">
        <v>85</v>
      </c>
      <c r="J30" s="84">
        <v>2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101</v>
      </c>
      <c r="F31" s="84">
        <v>91</v>
      </c>
      <c r="G31" s="84"/>
      <c r="H31" s="84">
        <v>85</v>
      </c>
      <c r="I31" s="84">
        <v>70</v>
      </c>
      <c r="J31" s="84">
        <v>16</v>
      </c>
      <c r="K31" s="84"/>
      <c r="L31" s="91">
        <f>E31-F31</f>
        <v>10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3</v>
      </c>
      <c r="G32" s="84"/>
      <c r="H32" s="84">
        <v>1</v>
      </c>
      <c r="I32" s="84">
        <v>1</v>
      </c>
      <c r="J32" s="84">
        <v>2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25</v>
      </c>
      <c r="F37" s="84">
        <v>23</v>
      </c>
      <c r="G37" s="84"/>
      <c r="H37" s="84">
        <v>21</v>
      </c>
      <c r="I37" s="84">
        <v>15</v>
      </c>
      <c r="J37" s="84">
        <v>4</v>
      </c>
      <c r="K37" s="84"/>
      <c r="L37" s="91">
        <f>E37-F37</f>
        <v>2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962</v>
      </c>
      <c r="F40" s="94">
        <v>770</v>
      </c>
      <c r="G40" s="94">
        <v>6</v>
      </c>
      <c r="H40" s="94">
        <v>693</v>
      </c>
      <c r="I40" s="94">
        <v>505</v>
      </c>
      <c r="J40" s="94">
        <v>269</v>
      </c>
      <c r="K40" s="94">
        <v>7</v>
      </c>
      <c r="L40" s="91">
        <f>E40-F40</f>
        <v>192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1157</v>
      </c>
      <c r="F41" s="84">
        <v>1080</v>
      </c>
      <c r="G41" s="84"/>
      <c r="H41" s="84">
        <v>1045</v>
      </c>
      <c r="I41" s="121" t="s">
        <v>208</v>
      </c>
      <c r="J41" s="84">
        <v>112</v>
      </c>
      <c r="K41" s="84"/>
      <c r="L41" s="91">
        <f>E41-F41</f>
        <v>77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7</v>
      </c>
      <c r="F42" s="84">
        <v>7</v>
      </c>
      <c r="G42" s="84"/>
      <c r="H42" s="84">
        <v>7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17</v>
      </c>
      <c r="F43" s="84">
        <v>17</v>
      </c>
      <c r="G43" s="84"/>
      <c r="H43" s="84">
        <v>15</v>
      </c>
      <c r="I43" s="84">
        <v>14</v>
      </c>
      <c r="J43" s="84">
        <v>2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1176</v>
      </c>
      <c r="F45" s="84">
        <f aca="true" t="shared" si="0" ref="F45:K45">F41+F43+F44</f>
        <v>1099</v>
      </c>
      <c r="G45" s="84">
        <f t="shared" si="0"/>
        <v>0</v>
      </c>
      <c r="H45" s="84">
        <f t="shared" si="0"/>
        <v>1062</v>
      </c>
      <c r="I45" s="84">
        <f>I43+I44</f>
        <v>14</v>
      </c>
      <c r="J45" s="84">
        <f t="shared" si="0"/>
        <v>114</v>
      </c>
      <c r="K45" s="84">
        <f t="shared" si="0"/>
        <v>0</v>
      </c>
      <c r="L45" s="91">
        <f>E45-F45</f>
        <v>77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2794</v>
      </c>
      <c r="F46" s="84">
        <f t="shared" si="1"/>
        <v>2484</v>
      </c>
      <c r="G46" s="84">
        <f t="shared" si="1"/>
        <v>6</v>
      </c>
      <c r="H46" s="84">
        <f t="shared" si="1"/>
        <v>2365</v>
      </c>
      <c r="I46" s="84">
        <f t="shared" si="1"/>
        <v>931</v>
      </c>
      <c r="J46" s="84">
        <f t="shared" si="1"/>
        <v>429</v>
      </c>
      <c r="K46" s="84">
        <f t="shared" si="1"/>
        <v>24</v>
      </c>
      <c r="L46" s="91">
        <f>E46-F46</f>
        <v>310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&amp;LB51667AE&amp;C&amp;R2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5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9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9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74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166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81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102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19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40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&amp;LB51667AE&amp;C&amp;R3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147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114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68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8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7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14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373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/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17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32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240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176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595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367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7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26840277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45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20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4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2032</v>
      </c>
      <c r="F58" s="109">
        <f>F59+F62+F63+F64</f>
        <v>308</v>
      </c>
      <c r="G58" s="109">
        <f>G59+G62+G63+G64</f>
        <v>24</v>
      </c>
      <c r="H58" s="109">
        <f>H59+H62+H63+H64</f>
        <v>0</v>
      </c>
      <c r="I58" s="109">
        <f>I59+I62+I63+I64</f>
        <v>1</v>
      </c>
    </row>
    <row r="59" spans="1:9" ht="13.5" customHeight="1">
      <c r="A59" s="201" t="s">
        <v>103</v>
      </c>
      <c r="B59" s="201"/>
      <c r="C59" s="201"/>
      <c r="D59" s="201"/>
      <c r="E59" s="94">
        <v>565</v>
      </c>
      <c r="F59" s="94">
        <v>21</v>
      </c>
      <c r="G59" s="94">
        <v>3</v>
      </c>
      <c r="H59" s="94"/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122</v>
      </c>
      <c r="F60" s="86">
        <v>21</v>
      </c>
      <c r="G60" s="86">
        <v>3</v>
      </c>
      <c r="H60" s="86"/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>
        <v>318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16</v>
      </c>
      <c r="F62" s="84">
        <v>4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477</v>
      </c>
      <c r="F63" s="84">
        <v>203</v>
      </c>
      <c r="G63" s="84">
        <v>13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974</v>
      </c>
      <c r="F64" s="84">
        <v>80</v>
      </c>
      <c r="G64" s="84">
        <v>8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1205</v>
      </c>
      <c r="G68" s="115">
        <v>7059834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392</v>
      </c>
      <c r="G69" s="117">
        <v>3429968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813</v>
      </c>
      <c r="G70" s="117">
        <v>3629866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502</v>
      </c>
      <c r="G71" s="115">
        <v>415468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&amp;LB51667AE&amp;C&amp;R4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5.594405594405594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40.476190476190474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2.6022304832713754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95.20933977455717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788.3333333333334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931.3333333333334</v>
      </c>
    </row>
    <row r="11" spans="1:4" ht="16.5" customHeight="1">
      <c r="A11" s="223" t="s">
        <v>62</v>
      </c>
      <c r="B11" s="225"/>
      <c r="C11" s="10">
        <v>9</v>
      </c>
      <c r="D11" s="84">
        <v>46</v>
      </c>
    </row>
    <row r="12" spans="1:4" ht="16.5" customHeight="1">
      <c r="A12" s="252" t="s">
        <v>103</v>
      </c>
      <c r="B12" s="252"/>
      <c r="C12" s="10">
        <v>10</v>
      </c>
      <c r="D12" s="84">
        <v>20</v>
      </c>
    </row>
    <row r="13" spans="1:4" ht="16.5" customHeight="1">
      <c r="A13" s="249" t="s">
        <v>201</v>
      </c>
      <c r="B13" s="251"/>
      <c r="C13" s="10">
        <v>11</v>
      </c>
      <c r="D13" s="94">
        <v>67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65</v>
      </c>
    </row>
    <row r="16" spans="1:4" ht="16.5" customHeight="1">
      <c r="A16" s="252" t="s">
        <v>104</v>
      </c>
      <c r="B16" s="252"/>
      <c r="C16" s="10">
        <v>14</v>
      </c>
      <c r="D16" s="84">
        <v>82</v>
      </c>
    </row>
    <row r="17" spans="1:5" ht="16.5" customHeight="1">
      <c r="A17" s="252" t="s">
        <v>108</v>
      </c>
      <c r="B17" s="252"/>
      <c r="C17" s="10">
        <v>15</v>
      </c>
      <c r="D17" s="84">
        <v>37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&amp;LB51667AE&amp;C&amp;R5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PAVLUN</cp:lastModifiedBy>
  <cp:lastPrinted>2021-09-02T06:14:55Z</cp:lastPrinted>
  <dcterms:created xsi:type="dcterms:W3CDTF">2004-04-20T14:33:35Z</dcterms:created>
  <dcterms:modified xsi:type="dcterms:W3CDTF">2024-01-15T13:39:11Z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B51667AE</vt:lpwstr>
  </property>
  <property fmtid="{D5CDD505-2E9C-101B-9397-08002B2CF9AE}" pid="9" name="Підрозділ">
    <vt:lpwstr>Острозький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